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arketing Projects\Starting Into Practice\Content\finance worksheets\"/>
    </mc:Choice>
  </mc:AlternateContent>
  <bookViews>
    <workbookView xWindow="0" yWindow="0" windowWidth="28800" windowHeight="12300" activeTab="1"/>
  </bookViews>
  <sheets>
    <sheet name="Cash Flow Projections" sheetId="1" r:id="rId1"/>
    <sheet name="Proforma Spreadsheet" sheetId="2" r:id="rId2"/>
    <sheet name="Sources &amp; Use of Funds" sheetId="3" r:id="rId3"/>
  </sheets>
  <definedNames>
    <definedName name="_xlnm.Print_Area" localSheetId="0">'Cash Flow Projections'!$A$1:$G$43</definedName>
    <definedName name="_xlnm.Print_Area" localSheetId="1">'Proforma Spreadsheet'!$A$1:$H$35</definedName>
    <definedName name="_xlnm.Print_Area" localSheetId="2">'Sources &amp; Use of Funds'!$A$1:$G$35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E21" i="3"/>
  <c r="E10" i="3"/>
  <c r="E14" i="3" s="1"/>
  <c r="H22" i="2"/>
  <c r="H20" i="2"/>
  <c r="H18" i="2"/>
  <c r="H16" i="2"/>
  <c r="H12" i="2"/>
  <c r="G9" i="2"/>
  <c r="F9" i="2"/>
  <c r="E9" i="2"/>
  <c r="D9" i="2"/>
  <c r="H8" i="2"/>
  <c r="H7" i="2"/>
  <c r="G38" i="1"/>
  <c r="G37" i="1"/>
  <c r="E39" i="1"/>
  <c r="D34" i="1"/>
  <c r="D39" i="1" s="1"/>
  <c r="G39" i="1" s="1"/>
  <c r="E34" i="1"/>
  <c r="F34" i="1"/>
  <c r="F39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4" i="1"/>
  <c r="D11" i="1"/>
  <c r="F10" i="1"/>
  <c r="F11" i="1" s="1"/>
  <c r="F41" i="1" s="1"/>
  <c r="E10" i="1"/>
  <c r="E11" i="1" s="1"/>
  <c r="E41" i="1" s="1"/>
  <c r="G7" i="1"/>
  <c r="H9" i="2" l="1"/>
  <c r="D41" i="1"/>
  <c r="G11" i="1"/>
  <c r="G41" i="1" s="1"/>
  <c r="G34" i="1"/>
</calcChain>
</file>

<file path=xl/sharedStrings.xml><?xml version="1.0" encoding="utf-8"?>
<sst xmlns="http://schemas.openxmlformats.org/spreadsheetml/2006/main" count="78" uniqueCount="66">
  <si>
    <t>Cash Flow Projections</t>
  </si>
  <si>
    <t>Cash In</t>
  </si>
  <si>
    <t>Fees Charged</t>
  </si>
  <si>
    <t>Fees Paid (assumes 85%0</t>
  </si>
  <si>
    <t>Receivables Paid (assumes 95% of previous month's balance)</t>
  </si>
  <si>
    <t>Total Cash In (= Fees Paid + Receiveables Paid)</t>
  </si>
  <si>
    <t>Cash Out</t>
  </si>
  <si>
    <t>Rent</t>
  </si>
  <si>
    <t>Utilities</t>
  </si>
  <si>
    <t>Phones</t>
  </si>
  <si>
    <t>Postage meter</t>
  </si>
  <si>
    <t>Credit card machine rental</t>
  </si>
  <si>
    <t>Equipment lease payments</t>
  </si>
  <si>
    <t>Office Supplies</t>
  </si>
  <si>
    <t>Clinic Supplies</t>
  </si>
  <si>
    <t>Dues/Subscriptions</t>
  </si>
  <si>
    <t>Advertising</t>
  </si>
  <si>
    <t xml:space="preserve">Marketing </t>
  </si>
  <si>
    <t>Patient Education</t>
  </si>
  <si>
    <t>Malpractice Insurance</t>
  </si>
  <si>
    <t>Business Insurance</t>
  </si>
  <si>
    <t>Legal/Accounting Fees</t>
  </si>
  <si>
    <t>Licenses</t>
  </si>
  <si>
    <t>Continuing Education</t>
  </si>
  <si>
    <t>Employee Pay/Benefits</t>
  </si>
  <si>
    <t>Misc. Expenses</t>
  </si>
  <si>
    <t>Monthly Loan Payment</t>
  </si>
  <si>
    <t>Month</t>
  </si>
  <si>
    <t>Qtr 1</t>
  </si>
  <si>
    <t>Total Cash Expenses</t>
  </si>
  <si>
    <t>Owner's Draw</t>
  </si>
  <si>
    <t>Taxes</t>
  </si>
  <si>
    <t>Total Cash Out (CO)</t>
  </si>
  <si>
    <t>Cash Over/Short (CI-CO)</t>
  </si>
  <si>
    <t>Quarter</t>
  </si>
  <si>
    <t>Year</t>
  </si>
  <si>
    <t>Revenue</t>
  </si>
  <si>
    <t>Gross Receipts</t>
  </si>
  <si>
    <t>Other Income (see below)</t>
  </si>
  <si>
    <t>Total Revenue</t>
  </si>
  <si>
    <t>Expenses</t>
  </si>
  <si>
    <t>Total Expenses (from cashflow worksheet)</t>
  </si>
  <si>
    <t>Total deductible expenses</t>
  </si>
  <si>
    <t>xxx</t>
  </si>
  <si>
    <t>Annual depreciation</t>
  </si>
  <si>
    <t>Net Pre-tax income</t>
  </si>
  <si>
    <t>Provision for Taxes</t>
  </si>
  <si>
    <t>Net After-tax Income</t>
  </si>
  <si>
    <t>Sources &amp; Use of Funds</t>
  </si>
  <si>
    <t>Use of Funds</t>
  </si>
  <si>
    <t>Sources of Funds</t>
  </si>
  <si>
    <t>Startup Assets: Equipment</t>
  </si>
  <si>
    <t>Startup Assets: Supplies/Advertising</t>
  </si>
  <si>
    <t>Startup Facilities Cost</t>
  </si>
  <si>
    <t>Other startup costs</t>
  </si>
  <si>
    <t>Total Startup Costs</t>
  </si>
  <si>
    <t>Working Capital - six months</t>
  </si>
  <si>
    <t xml:space="preserve"> (from cashflow statement)</t>
  </si>
  <si>
    <t>Startup erquipment, supplies, etc.</t>
  </si>
  <si>
    <t>Cash value of life insurance</t>
  </si>
  <si>
    <t>Personal savings</t>
  </si>
  <si>
    <t>Total Owner Collateral</t>
  </si>
  <si>
    <t>Bank financing</t>
  </si>
  <si>
    <t>TOTAL SOURCES OF FUNDS</t>
  </si>
  <si>
    <t>TOTAL FUNDS REQUIRED</t>
  </si>
  <si>
    <t>Pro Forma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</si>
</sst>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/>
    <xf numFmtId="164" fontId="0" fillId="0" borderId="0" xfId="1" applyNumberFormat="1" applyFont="1"/>
    <xf numFmtId="164" fontId="0" fillId="2" borderId="0" xfId="1" applyNumberFormat="1" applyFont="1" applyFill="1"/>
    <xf numFmtId="164" fontId="0" fillId="0" borderId="1" xfId="1" applyNumberFormat="1" applyFont="1" applyBorder="1"/>
    <xf numFmtId="164" fontId="2" fillId="0" borderId="0" xfId="1" applyNumberFormat="1" applyFont="1"/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2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showGridLines="0" workbookViewId="0">
      <selection activeCell="L13" sqref="L13"/>
    </sheetView>
  </sheetViews>
  <sheetFormatPr defaultRowHeight="16.5" x14ac:dyDescent="0.3"/>
  <cols>
    <col min="1" max="1" width="5.125" customWidth="1"/>
    <col min="2" max="2" width="33.625" style="1" customWidth="1"/>
    <col min="3" max="3" width="7.375" customWidth="1"/>
    <col min="4" max="6" width="10.125" bestFit="1" customWidth="1"/>
    <col min="7" max="7" width="11.125" bestFit="1" customWidth="1"/>
  </cols>
  <sheetData>
    <row r="2" spans="1:10" ht="18.75" x14ac:dyDescent="0.3">
      <c r="A2" s="17" t="s">
        <v>0</v>
      </c>
      <c r="B2" s="17"/>
      <c r="C2" s="17"/>
      <c r="D2" s="17"/>
      <c r="E2" s="17"/>
      <c r="F2" s="17"/>
      <c r="G2" s="17"/>
    </row>
    <row r="3" spans="1:10" ht="18.75" x14ac:dyDescent="0.3">
      <c r="A3" s="15"/>
      <c r="B3" s="15"/>
      <c r="C3" s="15"/>
      <c r="D3" s="15"/>
      <c r="E3" s="15"/>
      <c r="F3" s="15"/>
      <c r="G3" s="15"/>
    </row>
    <row r="4" spans="1:10" s="9" customFormat="1" ht="17.25" x14ac:dyDescent="0.3">
      <c r="B4" s="10"/>
      <c r="D4" s="16" t="s">
        <v>27</v>
      </c>
      <c r="E4" s="16"/>
      <c r="F4" s="16"/>
      <c r="G4" s="11" t="s">
        <v>28</v>
      </c>
    </row>
    <row r="5" spans="1:10" s="9" customFormat="1" ht="17.25" x14ac:dyDescent="0.3">
      <c r="B5" s="10"/>
      <c r="D5" s="11">
        <v>1</v>
      </c>
      <c r="E5" s="11">
        <v>2</v>
      </c>
      <c r="F5" s="11">
        <v>3</v>
      </c>
      <c r="G5" s="11"/>
    </row>
    <row r="6" spans="1:10" x14ac:dyDescent="0.3">
      <c r="A6" s="8" t="s">
        <v>1</v>
      </c>
      <c r="D6" s="3"/>
      <c r="E6" s="3"/>
      <c r="F6" s="3"/>
      <c r="G6" s="3"/>
      <c r="H6" s="3"/>
      <c r="I6" s="3"/>
      <c r="J6" s="3"/>
    </row>
    <row r="7" spans="1:10" x14ac:dyDescent="0.3">
      <c r="B7" s="1" t="s">
        <v>2</v>
      </c>
      <c r="D7" s="3">
        <v>5000</v>
      </c>
      <c r="E7" s="3">
        <v>5000</v>
      </c>
      <c r="F7" s="3">
        <v>5000</v>
      </c>
      <c r="G7" s="3">
        <f>SUM(D7:F7)</f>
        <v>15000</v>
      </c>
      <c r="H7" s="3"/>
      <c r="I7" s="3"/>
      <c r="J7" s="3"/>
    </row>
    <row r="8" spans="1:10" x14ac:dyDescent="0.3">
      <c r="B8" s="1" t="s">
        <v>3</v>
      </c>
      <c r="D8" s="3">
        <v>4250</v>
      </c>
      <c r="E8" s="3">
        <v>4250</v>
      </c>
      <c r="F8" s="3">
        <v>4250</v>
      </c>
      <c r="G8" s="4"/>
      <c r="H8" s="3"/>
      <c r="I8" s="3"/>
      <c r="J8" s="3"/>
    </row>
    <row r="9" spans="1:10" x14ac:dyDescent="0.3">
      <c r="D9" s="3"/>
      <c r="E9" s="3"/>
      <c r="F9" s="3"/>
      <c r="G9" s="4"/>
      <c r="H9" s="3"/>
      <c r="I9" s="3"/>
      <c r="J9" s="3"/>
    </row>
    <row r="10" spans="1:10" ht="33" x14ac:dyDescent="0.3">
      <c r="B10" s="1" t="s">
        <v>4</v>
      </c>
      <c r="D10" s="5">
        <v>0</v>
      </c>
      <c r="E10" s="5">
        <f>SUM(E7-E8)*95%</f>
        <v>712.5</v>
      </c>
      <c r="F10" s="5">
        <f>SUM(F7-F8)*95%</f>
        <v>712.5</v>
      </c>
      <c r="G10" s="4"/>
      <c r="H10" s="3"/>
      <c r="I10" s="3"/>
      <c r="J10" s="3"/>
    </row>
    <row r="11" spans="1:10" ht="28.5" x14ac:dyDescent="0.3">
      <c r="B11" s="7" t="s">
        <v>5</v>
      </c>
      <c r="D11" s="6">
        <f>SUM(D8)</f>
        <v>4250</v>
      </c>
      <c r="E11" s="6">
        <f>SUM(E8,E10)</f>
        <v>4962.5</v>
      </c>
      <c r="F11" s="6">
        <f>SUM(F8,F10)</f>
        <v>4962.5</v>
      </c>
      <c r="G11" s="6">
        <f>SUM(D11:F11)</f>
        <v>14175</v>
      </c>
      <c r="H11" s="3"/>
      <c r="I11" s="3"/>
      <c r="J11" s="3"/>
    </row>
    <row r="12" spans="1:10" x14ac:dyDescent="0.3">
      <c r="D12" s="3"/>
      <c r="E12" s="3"/>
      <c r="F12" s="3"/>
      <c r="G12" s="3"/>
      <c r="H12" s="3"/>
      <c r="I12" s="3"/>
      <c r="J12" s="3"/>
    </row>
    <row r="13" spans="1:10" x14ac:dyDescent="0.3">
      <c r="A13" s="8" t="s">
        <v>6</v>
      </c>
      <c r="D13" s="3"/>
      <c r="E13" s="3"/>
      <c r="F13" s="3"/>
      <c r="G13" s="3"/>
      <c r="H13" s="3"/>
      <c r="I13" s="3"/>
      <c r="J13" s="3"/>
    </row>
    <row r="14" spans="1:10" x14ac:dyDescent="0.3">
      <c r="B14" s="1" t="s">
        <v>7</v>
      </c>
      <c r="D14" s="3">
        <v>1000</v>
      </c>
      <c r="E14" s="3">
        <v>1000</v>
      </c>
      <c r="F14" s="3">
        <v>1000</v>
      </c>
      <c r="G14" s="3">
        <f>SUM(D14:F14)</f>
        <v>3000</v>
      </c>
      <c r="H14" s="3"/>
      <c r="I14" s="3"/>
      <c r="J14" s="3"/>
    </row>
    <row r="15" spans="1:10" x14ac:dyDescent="0.3">
      <c r="B15" s="1" t="s">
        <v>8</v>
      </c>
      <c r="D15" s="3">
        <v>150</v>
      </c>
      <c r="E15" s="3">
        <v>150</v>
      </c>
      <c r="F15" s="3">
        <v>150</v>
      </c>
      <c r="G15" s="3">
        <f t="shared" ref="G15:G33" si="0">SUM(D15:F15)</f>
        <v>450</v>
      </c>
      <c r="H15" s="3"/>
      <c r="I15" s="3"/>
      <c r="J15" s="3"/>
    </row>
    <row r="16" spans="1:10" x14ac:dyDescent="0.3">
      <c r="B16" s="1" t="s">
        <v>9</v>
      </c>
      <c r="D16" s="3">
        <v>100</v>
      </c>
      <c r="E16" s="3">
        <v>100</v>
      </c>
      <c r="F16" s="3">
        <v>100</v>
      </c>
      <c r="G16" s="3">
        <f t="shared" si="0"/>
        <v>300</v>
      </c>
      <c r="H16" s="3"/>
      <c r="I16" s="3"/>
      <c r="J16" s="3"/>
    </row>
    <row r="17" spans="2:10" x14ac:dyDescent="0.3">
      <c r="B17" s="1" t="s">
        <v>10</v>
      </c>
      <c r="D17" s="3">
        <v>20</v>
      </c>
      <c r="E17" s="3">
        <v>20</v>
      </c>
      <c r="F17" s="3">
        <v>20</v>
      </c>
      <c r="G17" s="3">
        <f t="shared" si="0"/>
        <v>60</v>
      </c>
      <c r="H17" s="3"/>
      <c r="I17" s="3"/>
      <c r="J17" s="3"/>
    </row>
    <row r="18" spans="2:10" x14ac:dyDescent="0.3">
      <c r="B18" s="1" t="s">
        <v>11</v>
      </c>
      <c r="D18" s="3">
        <v>15</v>
      </c>
      <c r="E18" s="3">
        <v>15</v>
      </c>
      <c r="F18" s="3">
        <v>15</v>
      </c>
      <c r="G18" s="3">
        <f t="shared" si="0"/>
        <v>45</v>
      </c>
      <c r="H18" s="3"/>
      <c r="I18" s="3"/>
      <c r="J18" s="3"/>
    </row>
    <row r="19" spans="2:10" x14ac:dyDescent="0.3">
      <c r="B19" s="1" t="s">
        <v>12</v>
      </c>
      <c r="D19" s="3">
        <v>0</v>
      </c>
      <c r="E19" s="3">
        <v>0</v>
      </c>
      <c r="F19" s="3">
        <v>0</v>
      </c>
      <c r="G19" s="3">
        <f t="shared" si="0"/>
        <v>0</v>
      </c>
      <c r="H19" s="3"/>
      <c r="I19" s="3"/>
      <c r="J19" s="3"/>
    </row>
    <row r="20" spans="2:10" x14ac:dyDescent="0.3">
      <c r="B20" s="1" t="s">
        <v>13</v>
      </c>
      <c r="D20" s="3">
        <v>50</v>
      </c>
      <c r="E20" s="3">
        <v>50</v>
      </c>
      <c r="F20" s="3">
        <v>50</v>
      </c>
      <c r="G20" s="3">
        <f t="shared" si="0"/>
        <v>150</v>
      </c>
      <c r="H20" s="3"/>
      <c r="I20" s="3"/>
      <c r="J20" s="3"/>
    </row>
    <row r="21" spans="2:10" x14ac:dyDescent="0.3">
      <c r="B21" s="1" t="s">
        <v>14</v>
      </c>
      <c r="D21" s="3">
        <v>50</v>
      </c>
      <c r="E21" s="3">
        <v>50</v>
      </c>
      <c r="F21" s="3">
        <v>50</v>
      </c>
      <c r="G21" s="3">
        <f t="shared" si="0"/>
        <v>150</v>
      </c>
      <c r="H21" s="3"/>
      <c r="I21" s="3"/>
      <c r="J21" s="3"/>
    </row>
    <row r="22" spans="2:10" x14ac:dyDescent="0.3">
      <c r="B22" s="1" t="s">
        <v>15</v>
      </c>
      <c r="D22" s="3">
        <v>25</v>
      </c>
      <c r="E22" s="3">
        <v>25</v>
      </c>
      <c r="F22" s="3">
        <v>25</v>
      </c>
      <c r="G22" s="3">
        <f t="shared" si="0"/>
        <v>75</v>
      </c>
      <c r="H22" s="3"/>
      <c r="I22" s="3"/>
      <c r="J22" s="3"/>
    </row>
    <row r="23" spans="2:10" x14ac:dyDescent="0.3">
      <c r="B23" s="1" t="s">
        <v>16</v>
      </c>
      <c r="D23" s="3">
        <v>150</v>
      </c>
      <c r="E23" s="3">
        <v>150</v>
      </c>
      <c r="F23" s="3">
        <v>150</v>
      </c>
      <c r="G23" s="3">
        <f t="shared" si="0"/>
        <v>450</v>
      </c>
      <c r="H23" s="3"/>
      <c r="I23" s="3"/>
      <c r="J23" s="3"/>
    </row>
    <row r="24" spans="2:10" x14ac:dyDescent="0.3">
      <c r="B24" s="1" t="s">
        <v>17</v>
      </c>
      <c r="D24" s="3">
        <v>25</v>
      </c>
      <c r="E24" s="3">
        <v>25</v>
      </c>
      <c r="F24" s="3">
        <v>25</v>
      </c>
      <c r="G24" s="3">
        <f t="shared" si="0"/>
        <v>75</v>
      </c>
      <c r="H24" s="3"/>
      <c r="I24" s="3"/>
      <c r="J24" s="3"/>
    </row>
    <row r="25" spans="2:10" x14ac:dyDescent="0.3">
      <c r="B25" s="1" t="s">
        <v>18</v>
      </c>
      <c r="D25" s="3">
        <v>25</v>
      </c>
      <c r="E25" s="3">
        <v>25</v>
      </c>
      <c r="F25" s="3">
        <v>25</v>
      </c>
      <c r="G25" s="3">
        <f t="shared" si="0"/>
        <v>75</v>
      </c>
      <c r="H25" s="3"/>
      <c r="I25" s="3"/>
      <c r="J25" s="3"/>
    </row>
    <row r="26" spans="2:10" x14ac:dyDescent="0.3">
      <c r="B26" s="1" t="s">
        <v>19</v>
      </c>
      <c r="D26" s="3">
        <v>100</v>
      </c>
      <c r="E26" s="3">
        <v>100</v>
      </c>
      <c r="F26" s="3">
        <v>100</v>
      </c>
      <c r="G26" s="3">
        <f t="shared" si="0"/>
        <v>300</v>
      </c>
      <c r="H26" s="3"/>
      <c r="I26" s="3"/>
      <c r="J26" s="3"/>
    </row>
    <row r="27" spans="2:10" x14ac:dyDescent="0.3">
      <c r="B27" s="1" t="s">
        <v>20</v>
      </c>
      <c r="D27" s="3">
        <v>100</v>
      </c>
      <c r="E27" s="3">
        <v>100</v>
      </c>
      <c r="F27" s="3">
        <v>100</v>
      </c>
      <c r="G27" s="3">
        <f t="shared" si="0"/>
        <v>300</v>
      </c>
      <c r="H27" s="3"/>
      <c r="I27" s="3"/>
      <c r="J27" s="3"/>
    </row>
    <row r="28" spans="2:10" ht="16.5" customHeight="1" x14ac:dyDescent="0.3">
      <c r="B28" s="1" t="s">
        <v>21</v>
      </c>
      <c r="D28" s="3">
        <v>150</v>
      </c>
      <c r="E28" s="3">
        <v>150</v>
      </c>
      <c r="F28" s="3">
        <v>150</v>
      </c>
      <c r="G28" s="3">
        <f t="shared" si="0"/>
        <v>450</v>
      </c>
      <c r="H28" s="3"/>
      <c r="I28" s="3"/>
      <c r="J28" s="3"/>
    </row>
    <row r="29" spans="2:10" x14ac:dyDescent="0.3">
      <c r="B29" s="1" t="s">
        <v>22</v>
      </c>
      <c r="D29" s="3">
        <v>0</v>
      </c>
      <c r="E29" s="3">
        <v>0</v>
      </c>
      <c r="F29" s="3">
        <v>0</v>
      </c>
      <c r="G29" s="3">
        <f t="shared" si="0"/>
        <v>0</v>
      </c>
      <c r="H29" s="3"/>
      <c r="I29" s="3"/>
      <c r="J29" s="3"/>
    </row>
    <row r="30" spans="2:10" x14ac:dyDescent="0.3">
      <c r="B30" s="1" t="s">
        <v>23</v>
      </c>
      <c r="D30" s="3">
        <v>0</v>
      </c>
      <c r="E30" s="3">
        <v>0</v>
      </c>
      <c r="F30" s="3">
        <v>0</v>
      </c>
      <c r="G30" s="3">
        <f t="shared" si="0"/>
        <v>0</v>
      </c>
      <c r="H30" s="3"/>
      <c r="I30" s="3"/>
      <c r="J30" s="3"/>
    </row>
    <row r="31" spans="2:10" x14ac:dyDescent="0.3">
      <c r="B31" s="1" t="s">
        <v>24</v>
      </c>
      <c r="D31" s="3">
        <v>2000</v>
      </c>
      <c r="E31" s="3">
        <v>2000</v>
      </c>
      <c r="F31" s="3">
        <v>2000</v>
      </c>
      <c r="G31" s="3">
        <f t="shared" si="0"/>
        <v>6000</v>
      </c>
      <c r="H31" s="3"/>
      <c r="I31" s="3"/>
      <c r="J31" s="3"/>
    </row>
    <row r="32" spans="2:10" x14ac:dyDescent="0.3">
      <c r="B32" s="1" t="s">
        <v>25</v>
      </c>
      <c r="D32" s="3">
        <v>0</v>
      </c>
      <c r="E32" s="3">
        <v>0</v>
      </c>
      <c r="F32" s="3">
        <v>0</v>
      </c>
      <c r="G32" s="3">
        <f t="shared" si="0"/>
        <v>0</v>
      </c>
      <c r="H32" s="3"/>
      <c r="I32" s="3"/>
      <c r="J32" s="3"/>
    </row>
    <row r="33" spans="1:10" x14ac:dyDescent="0.3">
      <c r="B33" s="1" t="s">
        <v>26</v>
      </c>
      <c r="D33" s="5">
        <v>-1000</v>
      </c>
      <c r="E33" s="5">
        <v>-1000</v>
      </c>
      <c r="F33" s="5">
        <v>-1000</v>
      </c>
      <c r="G33" s="5">
        <f t="shared" si="0"/>
        <v>-3000</v>
      </c>
      <c r="H33" s="3"/>
      <c r="I33" s="3"/>
      <c r="J33" s="3"/>
    </row>
    <row r="34" spans="1:10" x14ac:dyDescent="0.3">
      <c r="B34" s="7" t="s">
        <v>29</v>
      </c>
      <c r="D34" s="6">
        <f>SUM(D14:D33)</f>
        <v>2960</v>
      </c>
      <c r="E34" s="6">
        <f t="shared" ref="E34:G34" si="1">SUM(E14:E33)</f>
        <v>2960</v>
      </c>
      <c r="F34" s="6">
        <f t="shared" si="1"/>
        <v>2960</v>
      </c>
      <c r="G34" s="6">
        <f t="shared" si="1"/>
        <v>8880</v>
      </c>
      <c r="H34" s="3"/>
      <c r="I34" s="3"/>
      <c r="J34" s="3"/>
    </row>
    <row r="35" spans="1:10" x14ac:dyDescent="0.3">
      <c r="D35" s="3"/>
      <c r="E35" s="3"/>
      <c r="F35" s="3"/>
      <c r="G35" s="3"/>
      <c r="H35" s="3"/>
      <c r="I35" s="3"/>
      <c r="J35" s="3"/>
    </row>
    <row r="36" spans="1:10" x14ac:dyDescent="0.3">
      <c r="A36" s="2" t="s">
        <v>30</v>
      </c>
      <c r="G36" s="3"/>
      <c r="H36" s="3"/>
      <c r="I36" s="3"/>
      <c r="J36" s="3"/>
    </row>
    <row r="37" spans="1:10" x14ac:dyDescent="0.3">
      <c r="B37" s="1" t="s">
        <v>30</v>
      </c>
      <c r="D37" s="3">
        <v>1900</v>
      </c>
      <c r="E37" s="3">
        <v>1900</v>
      </c>
      <c r="F37" s="3">
        <v>1900</v>
      </c>
      <c r="G37" s="3">
        <f t="shared" ref="G37:G39" si="2">SUM(D37:F37)</f>
        <v>5700</v>
      </c>
      <c r="H37" s="3"/>
      <c r="I37" s="3"/>
      <c r="J37" s="3"/>
    </row>
    <row r="38" spans="1:10" x14ac:dyDescent="0.3">
      <c r="B38" s="1" t="s">
        <v>31</v>
      </c>
      <c r="D38" s="5"/>
      <c r="E38" s="5"/>
      <c r="F38" s="5">
        <v>1746</v>
      </c>
      <c r="G38" s="5">
        <f t="shared" si="2"/>
        <v>1746</v>
      </c>
      <c r="H38" s="3"/>
      <c r="I38" s="3"/>
      <c r="J38" s="3"/>
    </row>
    <row r="39" spans="1:10" x14ac:dyDescent="0.3">
      <c r="B39" s="12" t="s">
        <v>32</v>
      </c>
      <c r="D39" s="13">
        <f>SUM(D37:D38)+D34</f>
        <v>4860</v>
      </c>
      <c r="E39" s="13">
        <f>SUM(E37:E38)+E34</f>
        <v>4860</v>
      </c>
      <c r="F39" s="13">
        <f>SUM(F37:F38)+F34</f>
        <v>6606</v>
      </c>
      <c r="G39" s="6">
        <f t="shared" si="2"/>
        <v>16326</v>
      </c>
    </row>
    <row r="40" spans="1:10" x14ac:dyDescent="0.3">
      <c r="D40" s="2"/>
      <c r="E40" s="2"/>
      <c r="F40" s="2"/>
      <c r="G40" s="2"/>
    </row>
    <row r="41" spans="1:10" x14ac:dyDescent="0.3">
      <c r="B41" s="7" t="s">
        <v>33</v>
      </c>
      <c r="D41" s="13">
        <f>D11-D39</f>
        <v>-610</v>
      </c>
      <c r="E41" s="13">
        <f>E11-E39</f>
        <v>102.5</v>
      </c>
      <c r="F41" s="13">
        <f>F11-F39</f>
        <v>-1643.5</v>
      </c>
      <c r="G41" s="13">
        <f>G11-G39</f>
        <v>-2151</v>
      </c>
    </row>
  </sheetData>
  <mergeCells count="2">
    <mergeCell ref="D4:F4"/>
    <mergeCell ref="A2:G2"/>
  </mergeCells>
  <pageMargins left="0.25" right="0.25" top="0.75" bottom="0.75" header="0.3" footer="0.3"/>
  <pageSetup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showGridLines="0" tabSelected="1" workbookViewId="0">
      <selection activeCell="A2" sqref="A2:H2"/>
    </sheetView>
  </sheetViews>
  <sheetFormatPr defaultRowHeight="16.5" x14ac:dyDescent="0.3"/>
  <cols>
    <col min="1" max="1" width="4.5" customWidth="1"/>
    <col min="2" max="2" width="30.875" style="1" customWidth="1"/>
    <col min="3" max="3" width="5.75" customWidth="1"/>
    <col min="4" max="6" width="10.125" bestFit="1" customWidth="1"/>
    <col min="7" max="7" width="10.125" customWidth="1"/>
    <col min="8" max="8" width="11.125" bestFit="1" customWidth="1"/>
  </cols>
  <sheetData>
    <row r="2" spans="1:11" ht="18.75" x14ac:dyDescent="0.3">
      <c r="A2" s="17" t="s">
        <v>65</v>
      </c>
      <c r="B2" s="17"/>
      <c r="C2" s="17"/>
      <c r="D2" s="17"/>
      <c r="E2" s="17"/>
      <c r="F2" s="17"/>
      <c r="G2" s="17"/>
      <c r="H2" s="17"/>
    </row>
    <row r="3" spans="1:11" ht="18.75" x14ac:dyDescent="0.3">
      <c r="A3" s="15"/>
      <c r="B3" s="15"/>
      <c r="C3" s="15"/>
      <c r="D3" s="15"/>
      <c r="E3" s="15"/>
      <c r="F3" s="15"/>
      <c r="G3" s="15"/>
      <c r="H3" s="15"/>
    </row>
    <row r="4" spans="1:11" s="9" customFormat="1" ht="17.25" x14ac:dyDescent="0.3">
      <c r="B4" s="10"/>
      <c r="D4" s="16" t="s">
        <v>34</v>
      </c>
      <c r="E4" s="16"/>
      <c r="F4" s="16"/>
      <c r="G4" s="16"/>
      <c r="H4" s="11" t="s">
        <v>35</v>
      </c>
    </row>
    <row r="5" spans="1:11" s="9" customFormat="1" ht="17.25" x14ac:dyDescent="0.3">
      <c r="B5" s="10"/>
      <c r="D5" s="11">
        <v>1</v>
      </c>
      <c r="E5" s="11">
        <v>2</v>
      </c>
      <c r="F5" s="11">
        <v>3</v>
      </c>
      <c r="G5" s="11">
        <v>4</v>
      </c>
      <c r="H5" s="11"/>
    </row>
    <row r="6" spans="1:11" x14ac:dyDescent="0.3">
      <c r="A6" s="8" t="s">
        <v>36</v>
      </c>
      <c r="D6" s="3"/>
      <c r="E6" s="3"/>
      <c r="F6" s="3"/>
      <c r="G6" s="3"/>
      <c r="H6" s="3"/>
      <c r="I6" s="3"/>
      <c r="J6" s="3"/>
      <c r="K6" s="3"/>
    </row>
    <row r="7" spans="1:11" x14ac:dyDescent="0.3">
      <c r="B7" s="1" t="s">
        <v>37</v>
      </c>
      <c r="D7" s="3">
        <v>14175</v>
      </c>
      <c r="E7" s="3">
        <v>22471</v>
      </c>
      <c r="F7" s="3">
        <v>18221</v>
      </c>
      <c r="G7" s="3">
        <v>18431</v>
      </c>
      <c r="H7" s="3">
        <f>SUM(D7:G7)</f>
        <v>73298</v>
      </c>
      <c r="I7" s="3"/>
      <c r="J7" s="3"/>
      <c r="K7" s="3"/>
    </row>
    <row r="8" spans="1:11" x14ac:dyDescent="0.3">
      <c r="B8" s="1" t="s">
        <v>38</v>
      </c>
      <c r="D8" s="5">
        <v>0</v>
      </c>
      <c r="E8" s="5">
        <v>0</v>
      </c>
      <c r="F8" s="5">
        <v>0</v>
      </c>
      <c r="G8" s="5">
        <v>0</v>
      </c>
      <c r="H8" s="5">
        <f>SUM(D8:G8)</f>
        <v>0</v>
      </c>
      <c r="I8" s="3"/>
      <c r="J8" s="3"/>
      <c r="K8" s="3"/>
    </row>
    <row r="9" spans="1:11" x14ac:dyDescent="0.3">
      <c r="B9" s="7" t="s">
        <v>39</v>
      </c>
      <c r="D9" s="6">
        <f>SUM(D7:D8)</f>
        <v>14175</v>
      </c>
      <c r="E9" s="6">
        <f t="shared" ref="E9:H9" si="0">SUM(E7:E8)</f>
        <v>22471</v>
      </c>
      <c r="F9" s="6">
        <f t="shared" si="0"/>
        <v>18221</v>
      </c>
      <c r="G9" s="6">
        <f t="shared" si="0"/>
        <v>18431</v>
      </c>
      <c r="H9" s="6">
        <f t="shared" si="0"/>
        <v>73298</v>
      </c>
      <c r="I9" s="3"/>
      <c r="J9" s="3"/>
      <c r="K9" s="3"/>
    </row>
    <row r="10" spans="1:11" x14ac:dyDescent="0.3">
      <c r="D10" s="3"/>
      <c r="E10" s="3"/>
      <c r="F10" s="3"/>
      <c r="G10" s="3"/>
      <c r="H10" s="3"/>
      <c r="I10" s="3"/>
      <c r="J10" s="3"/>
      <c r="K10" s="3"/>
    </row>
    <row r="11" spans="1:11" x14ac:dyDescent="0.3">
      <c r="A11" s="8" t="s">
        <v>40</v>
      </c>
      <c r="D11" s="3"/>
      <c r="E11" s="3"/>
      <c r="F11" s="3"/>
      <c r="G11" s="3"/>
      <c r="H11" s="3"/>
      <c r="I11" s="3"/>
      <c r="J11" s="3"/>
      <c r="K11" s="3"/>
    </row>
    <row r="12" spans="1:11" ht="28.5" x14ac:dyDescent="0.3">
      <c r="B12" s="7" t="s">
        <v>41</v>
      </c>
      <c r="D12" s="6">
        <v>11880</v>
      </c>
      <c r="E12" s="6">
        <v>11880</v>
      </c>
      <c r="F12" s="6">
        <v>11880</v>
      </c>
      <c r="G12" s="6">
        <v>11880</v>
      </c>
      <c r="H12" s="6">
        <f>SUM(D12:G12)</f>
        <v>47520</v>
      </c>
      <c r="I12" s="3"/>
      <c r="J12" s="3"/>
      <c r="K12" s="3"/>
    </row>
    <row r="13" spans="1:11" x14ac:dyDescent="0.3">
      <c r="B13" s="7"/>
      <c r="D13" s="6"/>
      <c r="E13" s="6"/>
      <c r="F13" s="6"/>
      <c r="G13" s="6"/>
      <c r="H13" s="6"/>
      <c r="I13" s="3"/>
      <c r="J13" s="3"/>
      <c r="K13" s="3"/>
    </row>
    <row r="14" spans="1:11" x14ac:dyDescent="0.3">
      <c r="B14" s="7" t="s">
        <v>44</v>
      </c>
      <c r="D14" s="6"/>
      <c r="E14" s="6"/>
      <c r="F14" s="6"/>
      <c r="G14" s="6"/>
      <c r="H14" s="6">
        <v>834</v>
      </c>
      <c r="I14" s="3"/>
      <c r="J14" s="3"/>
      <c r="K14" s="3"/>
    </row>
    <row r="15" spans="1:11" x14ac:dyDescent="0.3">
      <c r="B15" s="7"/>
      <c r="D15" s="6"/>
      <c r="E15" s="6"/>
      <c r="F15" s="6"/>
      <c r="G15" s="6"/>
      <c r="H15" s="6"/>
      <c r="I15" s="3"/>
      <c r="J15" s="3"/>
      <c r="K15" s="3"/>
    </row>
    <row r="16" spans="1:11" x14ac:dyDescent="0.3">
      <c r="B16" s="7" t="s">
        <v>42</v>
      </c>
      <c r="D16" s="14" t="s">
        <v>43</v>
      </c>
      <c r="E16" s="14" t="s">
        <v>43</v>
      </c>
      <c r="F16" s="14" t="s">
        <v>43</v>
      </c>
      <c r="G16" s="14" t="s">
        <v>43</v>
      </c>
      <c r="H16" s="6">
        <f>SUM(H14:H15,H12)</f>
        <v>48354</v>
      </c>
      <c r="I16" s="3"/>
      <c r="J16" s="3"/>
      <c r="K16" s="3"/>
    </row>
    <row r="17" spans="2:11" x14ac:dyDescent="0.3">
      <c r="B17" s="7"/>
      <c r="D17" s="14"/>
      <c r="E17" s="14"/>
      <c r="F17" s="14"/>
      <c r="G17" s="14"/>
      <c r="H17" s="6"/>
      <c r="I17" s="3"/>
      <c r="J17" s="3"/>
      <c r="K17" s="3"/>
    </row>
    <row r="18" spans="2:11" x14ac:dyDescent="0.3">
      <c r="B18" s="7" t="s">
        <v>45</v>
      </c>
      <c r="D18" s="14" t="s">
        <v>43</v>
      </c>
      <c r="E18" s="14" t="s">
        <v>43</v>
      </c>
      <c r="F18" s="14" t="s">
        <v>43</v>
      </c>
      <c r="G18" s="14" t="s">
        <v>43</v>
      </c>
      <c r="H18" s="6">
        <f>SUM(H9-H16)</f>
        <v>24944</v>
      </c>
      <c r="I18" s="3"/>
      <c r="J18" s="3"/>
      <c r="K18" s="3"/>
    </row>
    <row r="19" spans="2:11" x14ac:dyDescent="0.3">
      <c r="B19" s="7"/>
      <c r="D19" s="6"/>
      <c r="E19" s="6"/>
      <c r="F19" s="6"/>
      <c r="G19" s="6"/>
      <c r="H19" s="6"/>
      <c r="I19" s="3"/>
      <c r="J19" s="3"/>
      <c r="K19" s="3"/>
    </row>
    <row r="20" spans="2:11" x14ac:dyDescent="0.3">
      <c r="B20" s="7" t="s">
        <v>46</v>
      </c>
      <c r="D20" s="6">
        <v>1746.02</v>
      </c>
      <c r="E20" s="6">
        <v>1746.02</v>
      </c>
      <c r="F20" s="6">
        <v>1746.02</v>
      </c>
      <c r="G20" s="6">
        <v>1746.02</v>
      </c>
      <c r="H20" s="6">
        <f>SUM(D20:G20)</f>
        <v>6984.08</v>
      </c>
      <c r="I20" s="3"/>
      <c r="J20" s="3"/>
      <c r="K20" s="3"/>
    </row>
    <row r="21" spans="2:11" x14ac:dyDescent="0.3">
      <c r="B21" s="7"/>
      <c r="D21" s="6"/>
      <c r="E21" s="6"/>
      <c r="F21" s="6"/>
      <c r="G21" s="6"/>
      <c r="H21" s="6"/>
      <c r="I21" s="3"/>
      <c r="J21" s="3"/>
      <c r="K21" s="3"/>
    </row>
    <row r="22" spans="2:11" x14ac:dyDescent="0.3">
      <c r="B22" s="7" t="s">
        <v>47</v>
      </c>
      <c r="D22" s="14" t="s">
        <v>43</v>
      </c>
      <c r="E22" s="14" t="s">
        <v>43</v>
      </c>
      <c r="F22" s="14" t="s">
        <v>43</v>
      </c>
      <c r="G22" s="14" t="s">
        <v>43</v>
      </c>
      <c r="H22" s="6">
        <f>SUM(H18-H20)</f>
        <v>17959.919999999998</v>
      </c>
      <c r="I22" s="3"/>
      <c r="J22" s="3"/>
      <c r="K22" s="3"/>
    </row>
    <row r="23" spans="2:11" x14ac:dyDescent="0.3">
      <c r="B23" s="7"/>
      <c r="D23" s="6"/>
      <c r="E23" s="6"/>
      <c r="F23" s="6"/>
      <c r="G23" s="6"/>
      <c r="H23" s="6"/>
      <c r="I23" s="3"/>
      <c r="J23" s="3"/>
      <c r="K23" s="3"/>
    </row>
    <row r="24" spans="2:11" x14ac:dyDescent="0.3">
      <c r="B24" s="7"/>
      <c r="D24" s="6"/>
      <c r="E24" s="6"/>
      <c r="F24" s="6"/>
      <c r="G24" s="6"/>
      <c r="H24" s="6"/>
      <c r="I24" s="3"/>
      <c r="J24" s="3"/>
      <c r="K24" s="3"/>
    </row>
    <row r="25" spans="2:11" x14ac:dyDescent="0.3">
      <c r="B25" s="7"/>
      <c r="D25" s="6"/>
      <c r="E25" s="6"/>
      <c r="F25" s="6"/>
      <c r="G25" s="6"/>
      <c r="H25" s="6"/>
      <c r="I25" s="3"/>
      <c r="J25" s="3"/>
      <c r="K25" s="3"/>
    </row>
    <row r="26" spans="2:11" x14ac:dyDescent="0.3">
      <c r="B26" s="7"/>
      <c r="D26" s="6"/>
      <c r="E26" s="6"/>
      <c r="F26" s="6"/>
      <c r="G26" s="6"/>
      <c r="H26" s="6"/>
      <c r="I26" s="3"/>
      <c r="J26" s="3"/>
      <c r="K26" s="3"/>
    </row>
    <row r="27" spans="2:11" x14ac:dyDescent="0.3">
      <c r="B27" s="7"/>
      <c r="D27" s="6"/>
      <c r="E27" s="6"/>
      <c r="F27" s="6"/>
      <c r="G27" s="6"/>
      <c r="H27" s="6"/>
      <c r="I27" s="3"/>
      <c r="J27" s="3"/>
      <c r="K27" s="3"/>
    </row>
    <row r="28" spans="2:11" x14ac:dyDescent="0.3">
      <c r="B28" s="7"/>
      <c r="D28" s="6"/>
      <c r="E28" s="6"/>
      <c r="F28" s="6"/>
      <c r="G28" s="6"/>
      <c r="H28" s="6"/>
      <c r="I28" s="3"/>
      <c r="J28" s="3"/>
      <c r="K28" s="3"/>
    </row>
    <row r="29" spans="2:11" x14ac:dyDescent="0.3">
      <c r="B29" s="7"/>
      <c r="D29" s="6"/>
      <c r="E29" s="6"/>
      <c r="F29" s="6"/>
      <c r="G29" s="6"/>
      <c r="H29" s="6"/>
      <c r="I29" s="3"/>
      <c r="J29" s="3"/>
      <c r="K29" s="3"/>
    </row>
    <row r="30" spans="2:11" x14ac:dyDescent="0.3">
      <c r="B30" s="7"/>
      <c r="D30" s="6"/>
      <c r="E30" s="6"/>
      <c r="F30" s="6"/>
      <c r="G30" s="6"/>
      <c r="H30" s="6"/>
      <c r="I30" s="3"/>
      <c r="J30" s="3"/>
      <c r="K30" s="3"/>
    </row>
    <row r="31" spans="2:11" x14ac:dyDescent="0.3">
      <c r="B31" s="7"/>
      <c r="D31" s="6"/>
      <c r="E31" s="6"/>
      <c r="F31" s="6"/>
      <c r="G31" s="6"/>
      <c r="H31" s="6"/>
      <c r="I31" s="3"/>
      <c r="J31" s="3"/>
      <c r="K31" s="3"/>
    </row>
    <row r="32" spans="2:11" x14ac:dyDescent="0.3">
      <c r="B32" s="7"/>
      <c r="D32" s="6"/>
      <c r="E32" s="6"/>
      <c r="F32" s="6"/>
      <c r="G32" s="6"/>
      <c r="H32" s="6"/>
      <c r="I32" s="3"/>
      <c r="J32" s="3"/>
      <c r="K32" s="3"/>
    </row>
    <row r="33" spans="2:11" x14ac:dyDescent="0.3">
      <c r="B33" s="7"/>
      <c r="D33" s="6"/>
      <c r="E33" s="6"/>
      <c r="F33" s="6"/>
      <c r="G33" s="6"/>
      <c r="H33" s="6"/>
      <c r="I33" s="3"/>
      <c r="J33" s="3"/>
      <c r="K33" s="3"/>
    </row>
    <row r="34" spans="2:11" x14ac:dyDescent="0.3">
      <c r="B34" s="7"/>
      <c r="D34" s="6"/>
      <c r="E34" s="6"/>
      <c r="F34" s="6"/>
      <c r="G34" s="6"/>
      <c r="H34" s="6"/>
      <c r="I34" s="3"/>
      <c r="J34" s="3"/>
      <c r="K34" s="3"/>
    </row>
    <row r="35" spans="2:11" x14ac:dyDescent="0.3">
      <c r="D35" s="3"/>
      <c r="E35" s="3"/>
      <c r="F35" s="3"/>
      <c r="G35" s="3"/>
      <c r="H35" s="3"/>
      <c r="I35" s="3"/>
      <c r="J35" s="3"/>
      <c r="K35" s="3"/>
    </row>
  </sheetData>
  <mergeCells count="2">
    <mergeCell ref="A2:H2"/>
    <mergeCell ref="D4:G4"/>
  </mergeCells>
  <pageMargins left="0.25" right="0.25" top="0.75" bottom="0.75" header="0.3" footer="0.3"/>
  <pageSetup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showGridLines="0" workbookViewId="0">
      <selection activeCell="J25" sqref="J25"/>
    </sheetView>
  </sheetViews>
  <sheetFormatPr defaultRowHeight="16.5" x14ac:dyDescent="0.3"/>
  <cols>
    <col min="2" max="2" width="4.5" customWidth="1"/>
    <col min="3" max="3" width="39.5" style="1" bestFit="1" customWidth="1"/>
    <col min="4" max="6" width="10.125" bestFit="1" customWidth="1"/>
    <col min="7" max="7" width="10.125" customWidth="1"/>
  </cols>
  <sheetData>
    <row r="2" spans="1:7" ht="18.75" x14ac:dyDescent="0.3">
      <c r="A2" s="17" t="s">
        <v>48</v>
      </c>
      <c r="B2" s="17"/>
      <c r="C2" s="17"/>
      <c r="D2" s="17"/>
      <c r="E2" s="17"/>
      <c r="F2" s="17"/>
      <c r="G2" s="17"/>
    </row>
    <row r="3" spans="1:7" s="9" customFormat="1" ht="17.25" x14ac:dyDescent="0.3">
      <c r="C3" s="10"/>
    </row>
    <row r="4" spans="1:7" s="9" customFormat="1" ht="17.25" x14ac:dyDescent="0.3">
      <c r="C4" s="10"/>
    </row>
    <row r="5" spans="1:7" x14ac:dyDescent="0.3">
      <c r="B5" s="8" t="s">
        <v>49</v>
      </c>
      <c r="D5" s="3"/>
      <c r="E5" s="3"/>
    </row>
    <row r="6" spans="1:7" x14ac:dyDescent="0.3">
      <c r="C6" s="1" t="s">
        <v>51</v>
      </c>
      <c r="D6" s="3"/>
      <c r="E6" s="3">
        <v>3206</v>
      </c>
    </row>
    <row r="7" spans="1:7" x14ac:dyDescent="0.3">
      <c r="C7" s="1" t="s">
        <v>52</v>
      </c>
      <c r="D7" s="3"/>
      <c r="E7" s="3">
        <v>863</v>
      </c>
    </row>
    <row r="8" spans="1:7" x14ac:dyDescent="0.3">
      <c r="C8" s="1" t="s">
        <v>53</v>
      </c>
      <c r="D8" s="3"/>
      <c r="E8" s="3">
        <v>6141</v>
      </c>
    </row>
    <row r="9" spans="1:7" x14ac:dyDescent="0.3">
      <c r="C9" s="1" t="s">
        <v>54</v>
      </c>
      <c r="D9" s="3"/>
      <c r="E9" s="5">
        <v>1725</v>
      </c>
    </row>
    <row r="10" spans="1:7" x14ac:dyDescent="0.3">
      <c r="C10" s="7" t="s">
        <v>55</v>
      </c>
      <c r="D10" s="3"/>
      <c r="E10" s="6">
        <f>SUM(E6:E9)</f>
        <v>11935</v>
      </c>
    </row>
    <row r="11" spans="1:7" x14ac:dyDescent="0.3">
      <c r="D11" s="3"/>
      <c r="E11" s="3"/>
    </row>
    <row r="12" spans="1:7" x14ac:dyDescent="0.3">
      <c r="C12" s="1" t="s">
        <v>56</v>
      </c>
      <c r="D12" s="3"/>
      <c r="E12" s="3"/>
    </row>
    <row r="13" spans="1:7" x14ac:dyDescent="0.3">
      <c r="C13" s="3" t="s">
        <v>57</v>
      </c>
      <c r="E13" s="3">
        <v>5000</v>
      </c>
    </row>
    <row r="14" spans="1:7" x14ac:dyDescent="0.3">
      <c r="C14" s="7" t="s">
        <v>64</v>
      </c>
      <c r="D14" s="3"/>
      <c r="E14" s="6">
        <f>SUM(E10:E13)</f>
        <v>16935</v>
      </c>
    </row>
    <row r="15" spans="1:7" x14ac:dyDescent="0.3">
      <c r="C15" s="3"/>
    </row>
    <row r="16" spans="1:7" x14ac:dyDescent="0.3">
      <c r="C16" s="3"/>
    </row>
    <row r="17" spans="2:10" x14ac:dyDescent="0.3">
      <c r="B17" s="8" t="s">
        <v>50</v>
      </c>
      <c r="C17" s="3"/>
    </row>
    <row r="18" spans="2:10" x14ac:dyDescent="0.3">
      <c r="C18" s="3" t="s">
        <v>58</v>
      </c>
      <c r="E18" s="3">
        <v>197</v>
      </c>
    </row>
    <row r="19" spans="2:10" x14ac:dyDescent="0.3">
      <c r="C19" s="3" t="s">
        <v>59</v>
      </c>
      <c r="E19" s="3">
        <v>2000</v>
      </c>
    </row>
    <row r="20" spans="2:10" x14ac:dyDescent="0.3">
      <c r="C20" s="3" t="s">
        <v>60</v>
      </c>
      <c r="E20" s="5">
        <v>1000</v>
      </c>
    </row>
    <row r="21" spans="2:10" x14ac:dyDescent="0.3">
      <c r="C21" s="7" t="s">
        <v>61</v>
      </c>
      <c r="E21" s="6">
        <f>SUM(E18:E20)</f>
        <v>3197</v>
      </c>
    </row>
    <row r="22" spans="2:10" x14ac:dyDescent="0.3">
      <c r="C22" s="3"/>
      <c r="E22" s="3"/>
    </row>
    <row r="23" spans="2:10" x14ac:dyDescent="0.3">
      <c r="C23" s="3" t="s">
        <v>62</v>
      </c>
      <c r="E23" s="6">
        <v>13738</v>
      </c>
    </row>
    <row r="24" spans="2:10" x14ac:dyDescent="0.3">
      <c r="C24" s="3"/>
      <c r="E24" s="3"/>
    </row>
    <row r="25" spans="2:10" x14ac:dyDescent="0.3">
      <c r="C25" s="7" t="s">
        <v>63</v>
      </c>
      <c r="E25" s="6">
        <f>SUM(E21:E23)</f>
        <v>16935</v>
      </c>
    </row>
    <row r="26" spans="2:10" x14ac:dyDescent="0.3">
      <c r="C26" s="6"/>
      <c r="D26" s="6"/>
      <c r="E26" s="3"/>
      <c r="F26" s="6"/>
      <c r="G26" s="3"/>
      <c r="H26" s="3"/>
    </row>
    <row r="27" spans="2:10" x14ac:dyDescent="0.3">
      <c r="C27" s="6"/>
      <c r="D27" s="6"/>
      <c r="E27" s="3"/>
      <c r="F27" s="6"/>
      <c r="G27" s="3"/>
      <c r="H27" s="3"/>
    </row>
    <row r="28" spans="2:10" x14ac:dyDescent="0.3">
      <c r="C28" s="7"/>
      <c r="D28" s="6"/>
      <c r="E28" s="6"/>
      <c r="F28" s="6"/>
      <c r="G28" s="6"/>
      <c r="H28" s="3"/>
      <c r="I28" s="3"/>
      <c r="J28" s="3"/>
    </row>
    <row r="29" spans="2:10" x14ac:dyDescent="0.3">
      <c r="C29" s="7"/>
      <c r="D29" s="6"/>
      <c r="E29" s="6"/>
      <c r="F29" s="6"/>
      <c r="G29" s="6"/>
      <c r="H29" s="3"/>
      <c r="I29" s="3"/>
      <c r="J29" s="3"/>
    </row>
    <row r="30" spans="2:10" x14ac:dyDescent="0.3">
      <c r="C30" s="7"/>
      <c r="D30" s="6"/>
      <c r="E30" s="6"/>
      <c r="F30" s="6"/>
      <c r="G30" s="6"/>
      <c r="H30" s="3"/>
      <c r="I30" s="3"/>
      <c r="J30" s="3"/>
    </row>
    <row r="31" spans="2:10" x14ac:dyDescent="0.3">
      <c r="C31" s="7"/>
      <c r="D31" s="6"/>
      <c r="E31" s="6"/>
      <c r="F31" s="6"/>
      <c r="G31" s="6"/>
      <c r="H31" s="3"/>
      <c r="I31" s="3"/>
      <c r="J31" s="3"/>
    </row>
    <row r="32" spans="2:10" x14ac:dyDescent="0.3">
      <c r="C32" s="7"/>
      <c r="D32" s="6"/>
      <c r="E32" s="6"/>
      <c r="F32" s="6"/>
      <c r="G32" s="6"/>
      <c r="H32" s="3"/>
      <c r="I32" s="3"/>
      <c r="J32" s="3"/>
    </row>
    <row r="33" spans="3:10" x14ac:dyDescent="0.3">
      <c r="C33" s="7"/>
      <c r="D33" s="6"/>
      <c r="E33" s="6"/>
      <c r="F33" s="6"/>
      <c r="G33" s="6"/>
      <c r="H33" s="3"/>
      <c r="I33" s="3"/>
      <c r="J33" s="3"/>
    </row>
    <row r="34" spans="3:10" x14ac:dyDescent="0.3">
      <c r="C34" s="7"/>
      <c r="D34" s="6"/>
      <c r="E34" s="6"/>
      <c r="F34" s="6"/>
      <c r="G34" s="6"/>
      <c r="H34" s="3"/>
      <c r="I34" s="3"/>
      <c r="J34" s="3"/>
    </row>
    <row r="35" spans="3:10" x14ac:dyDescent="0.3">
      <c r="D35" s="3"/>
      <c r="E35" s="3"/>
      <c r="F35" s="3"/>
      <c r="G35" s="3"/>
      <c r="H35" s="3"/>
      <c r="I35" s="3"/>
      <c r="J35" s="3"/>
    </row>
  </sheetData>
  <mergeCells count="1">
    <mergeCell ref="A2:G2"/>
  </mergeCells>
  <pageMargins left="0.25" right="0.25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Cash Flow Projections</vt:lpstr>
      <vt:lpstr>Proforma Spreadsheet</vt:lpstr>
      <vt:lpstr>Sources &amp; Use of Funds</vt:lpstr>
      <vt:lpstr>'Cash Flow Projections'!Print_Area</vt:lpstr>
      <vt:lpstr>'Proforma Spreadsheet'!Print_Area</vt:lpstr>
      <vt:lpstr>'Sources &amp; Use of Funds'!Print_Area</vt:lpstr>
    </vt:vector>
  </TitlesOfParts>
  <Company>NCMIC Group, Inic.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Henderson</dc:creator>
  <cp:lastModifiedBy>Laura Poore</cp:lastModifiedBy>
  <cp:lastPrinted>2019-08-06T18:30:41Z</cp:lastPrinted>
  <dcterms:created xsi:type="dcterms:W3CDTF">2019-08-06T18:03:46Z</dcterms:created>
  <dcterms:modified xsi:type="dcterms:W3CDTF">2019-08-21T21:50:47Z</dcterms:modified>
</cp:coreProperties>
</file>